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intgobain.sharepoint.com/sites/NOR-SE-DAHL-Global_Brands-TKS/Interna dokument/TekniskSupport/Projekt/Udusch VBA till Script/"/>
    </mc:Choice>
  </mc:AlternateContent>
  <xr:revisionPtr revIDLastSave="66" documentId="13_ncr:1_{0BAFE640-F74B-4208-BC00-AA44728FBB05}" xr6:coauthVersionLast="47" xr6:coauthVersionMax="47" xr10:uidLastSave="{3F22EA71-F252-4893-BB32-47F7528C0770}"/>
  <bookViews>
    <workbookView xWindow="-28920" yWindow="5295" windowWidth="29040" windowHeight="15720" xr2:uid="{00000000-000D-0000-FFFF-FFFF00000000}"/>
  </bookViews>
  <sheets>
    <sheet name="Uträknaren" sheetId="1" r:id="rId1"/>
    <sheet name="Datablad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C3" i="2"/>
  <c r="L8" i="2" l="1"/>
  <c r="L7" i="2"/>
  <c r="L6" i="2"/>
  <c r="C8" i="2"/>
  <c r="C7" i="2"/>
  <c r="C10" i="2" s="1"/>
  <c r="C13" i="2" s="1"/>
  <c r="C16" i="2" s="1"/>
  <c r="C6" i="2"/>
  <c r="L11" i="2" l="1"/>
  <c r="L14" i="2" s="1"/>
  <c r="L17" i="2" s="1"/>
  <c r="L9" i="2"/>
  <c r="L12" i="2" s="1"/>
  <c r="L15" i="2" s="1"/>
  <c r="N13" i="1" s="1"/>
  <c r="L10" i="2"/>
  <c r="L13" i="2" s="1"/>
  <c r="L16" i="2" s="1"/>
  <c r="C11" i="2"/>
  <c r="C14" i="2" s="1"/>
  <c r="C17" i="2" s="1"/>
  <c r="C9" i="2"/>
  <c r="C12" i="2" s="1"/>
  <c r="C15" i="2" s="1"/>
  <c r="N15" i="1" s="1"/>
</calcChain>
</file>

<file path=xl/sharedStrings.xml><?xml version="1.0" encoding="utf-8"?>
<sst xmlns="http://schemas.openxmlformats.org/spreadsheetml/2006/main" count="74" uniqueCount="29">
  <si>
    <t>För teknisk support kontakta oss på 020-58 30 00 eller TKS@Alterna.se</t>
  </si>
  <si>
    <t>Mitten Justerad (optimal justering)</t>
  </si>
  <si>
    <t>A=</t>
  </si>
  <si>
    <t>Vad du vill sätta A på</t>
  </si>
  <si>
    <t>B=</t>
  </si>
  <si>
    <t>Vad du vill sätta B på</t>
  </si>
  <si>
    <t>C=</t>
  </si>
  <si>
    <t>Vad du vill C ska vara</t>
  </si>
  <si>
    <t>(A-53)-17</t>
  </si>
  <si>
    <t>Radering av duschprofil och centrering</t>
  </si>
  <si>
    <t>B-53 -17</t>
  </si>
  <si>
    <t>(C-17)-17</t>
  </si>
  <si>
    <t>Centrering av profil</t>
  </si>
  <si>
    <t>A C = B</t>
  </si>
  <si>
    <t>Pythagoras</t>
  </si>
  <si>
    <t>B C = A</t>
  </si>
  <si>
    <t>A B = C</t>
  </si>
  <si>
    <t>B+53 +17</t>
  </si>
  <si>
    <t>Återförande av duschprofil och förlyttning till utsida</t>
  </si>
  <si>
    <t>A+53 +17</t>
  </si>
  <si>
    <t>(C+17)+17</t>
  </si>
  <si>
    <t>Förflyttning till utsida profil</t>
  </si>
  <si>
    <t>Sätt A på (beräknad på B och C)</t>
  </si>
  <si>
    <t>teoretiska C vid dessa mått (beräknad på A och B)</t>
  </si>
  <si>
    <t>=</t>
  </si>
  <si>
    <t>C6</t>
  </si>
  <si>
    <t>C8</t>
  </si>
  <si>
    <t>C7</t>
  </si>
  <si>
    <t>95an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</si>
</sst>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212121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4" borderId="1" applyNumberFormat="0" applyAlignment="0" applyProtection="0"/>
    <xf numFmtId="0" fontId="1" fillId="5" borderId="3" applyNumberFormat="0" applyFont="0" applyAlignment="0" applyProtection="0"/>
  </cellStyleXfs>
  <cellXfs count="15">
    <xf numFmtId="0" fontId="0" fillId="0" borderId="0" xfId="0"/>
    <xf numFmtId="0" fontId="0" fillId="6" borderId="0" xfId="0" applyFill="1"/>
    <xf numFmtId="0" fontId="0" fillId="7" borderId="0" xfId="0" applyFill="1"/>
    <xf numFmtId="0" fontId="0" fillId="8" borderId="0" xfId="0" applyFill="1"/>
    <xf numFmtId="0" fontId="7" fillId="0" borderId="0" xfId="0" applyFont="1"/>
    <xf numFmtId="0" fontId="7" fillId="5" borderId="3" xfId="5" applyFont="1"/>
    <xf numFmtId="0" fontId="9" fillId="3" borderId="1" xfId="2" applyFont="1"/>
    <xf numFmtId="0" fontId="10" fillId="5" borderId="3" xfId="5" applyFont="1"/>
    <xf numFmtId="0" fontId="6" fillId="5" borderId="3" xfId="5" applyFont="1"/>
    <xf numFmtId="0" fontId="5" fillId="4" borderId="1" xfId="4"/>
    <xf numFmtId="0" fontId="8" fillId="2" borderId="0" xfId="1" applyFont="1"/>
    <xf numFmtId="0" fontId="4" fillId="4" borderId="2" xfId="3"/>
    <xf numFmtId="0" fontId="11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7" fillId="8" borderId="0" xfId="0" applyFont="1" applyFill="1"/>
  </cellXfs>
  <cellStyles count="6">
    <cellStyle name="Anteckning" xfId="5" builtinId="10"/>
    <cellStyle name="Beräkning" xfId="4" builtinId="22"/>
    <cellStyle name="Indata" xfId="2" builtinId="20"/>
    <cellStyle name="Neutral" xfId="1" builtinId="28"/>
    <cellStyle name="Normal" xfId="0" builtinId="0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48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546735</xdr:colOff>
      <xdr:row>13</xdr:row>
      <xdr:rowOff>78105</xdr:rowOff>
    </xdr:from>
    <xdr:to>
      <xdr:col>11</xdr:col>
      <xdr:colOff>378098</xdr:colOff>
      <xdr:row>27</xdr:row>
      <xdr:rowOff>185182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48D6BD7-43DF-43BE-9DAD-C5C60A5EF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35" y="2585085"/>
          <a:ext cx="6517913" cy="2836942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</xdr:colOff>
      <xdr:row>1</xdr:row>
      <xdr:rowOff>177164</xdr:rowOff>
    </xdr:from>
    <xdr:to>
      <xdr:col>5</xdr:col>
      <xdr:colOff>308610</xdr:colOff>
      <xdr:row>7</xdr:row>
      <xdr:rowOff>34290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DF98461-24D9-40F2-BC4C-1D3A3FB8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" y="367664"/>
          <a:ext cx="2585085" cy="984886"/>
        </a:xfrm>
        <a:prstGeom prst="rect">
          <a:avLst/>
        </a:prstGeom>
      </xdr:spPr>
    </xdr:pic>
    <xdr:clientData/>
  </xdr:twoCellAnchor>
  <xdr:twoCellAnchor>
    <xdr:from>
      <xdr:col>5</xdr:col>
      <xdr:colOff>152399</xdr:colOff>
      <xdr:row>3</xdr:row>
      <xdr:rowOff>144780</xdr:rowOff>
    </xdr:from>
    <xdr:to>
      <xdr:col>21</xdr:col>
      <xdr:colOff>226694</xdr:colOff>
      <xdr:row>6</xdr:row>
      <xdr:rowOff>160020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D831634-CD58-4817-896D-6694B9DE4311}"/>
            </a:ext>
          </a:extLst>
        </xdr:cNvPr>
        <xdr:cNvSpPr txBox="1"/>
      </xdr:nvSpPr>
      <xdr:spPr>
        <a:xfrm>
          <a:off x="3200399" y="716280"/>
          <a:ext cx="9965055" cy="586740"/>
        </a:xfrm>
        <a:prstGeom prst="rect">
          <a:avLst/>
        </a:prstGeom>
        <a:solidFill>
          <a:srgbClr val="E9E9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2000"/>
            <a:t>U-Dusch</a:t>
          </a:r>
          <a:r>
            <a:rPr lang="sv-SE" sz="2000" baseline="0"/>
            <a:t> – </a:t>
          </a:r>
          <a:r>
            <a:rPr lang="sv-SE" sz="1600" baseline="0"/>
            <a:t>möjliggör många olika installationer i badrum med utmanande förutsättningar!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Uträknaren hjälper dig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att räkna ut monteringsmåtten för varje unik installation.</a:t>
          </a:r>
          <a:endParaRPr lang="sv-SE" sz="2000">
            <a:effectLst/>
          </a:endParaRPr>
        </a:p>
        <a:p>
          <a:br>
            <a:rPr lang="sv-SE" sz="2000" baseline="0"/>
          </a:br>
          <a:r>
            <a:rPr lang="sv-SE" sz="1050" baseline="0"/>
            <a:t> </a:t>
          </a:r>
          <a:endParaRPr lang="sv-SE" sz="1200"/>
        </a:p>
      </xdr:txBody>
    </xdr:sp>
    <xdr:clientData/>
  </xdr:twoCellAnchor>
  <xdr:twoCellAnchor>
    <xdr:from>
      <xdr:col>4</xdr:col>
      <xdr:colOff>548641</xdr:colOff>
      <xdr:row>9</xdr:row>
      <xdr:rowOff>133350</xdr:rowOff>
    </xdr:from>
    <xdr:to>
      <xdr:col>12</xdr:col>
      <xdr:colOff>685800</xdr:colOff>
      <xdr:row>11</xdr:row>
      <xdr:rowOff>57150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D36A25D0-C20E-4302-B814-95BBC1CAC24E}"/>
            </a:ext>
          </a:extLst>
        </xdr:cNvPr>
        <xdr:cNvSpPr txBox="1"/>
      </xdr:nvSpPr>
      <xdr:spPr>
        <a:xfrm>
          <a:off x="2987041" y="1847850"/>
          <a:ext cx="5013959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600" b="1"/>
            <a:t>Ange mått, i mm, från vägg till utsida av duschväggsprofil</a:t>
          </a:r>
        </a:p>
      </xdr:txBody>
    </xdr:sp>
    <xdr:clientData/>
  </xdr:twoCellAnchor>
  <xdr:twoCellAnchor>
    <xdr:from>
      <xdr:col>1</xdr:col>
      <xdr:colOff>365760</xdr:colOff>
      <xdr:row>11</xdr:row>
      <xdr:rowOff>110490</xdr:rowOff>
    </xdr:from>
    <xdr:to>
      <xdr:col>12</xdr:col>
      <xdr:colOff>603885</xdr:colOff>
      <xdr:row>13</xdr:row>
      <xdr:rowOff>177165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D410488B-F2D4-4AA5-A41B-5A3D6041C5AE}"/>
            </a:ext>
          </a:extLst>
        </xdr:cNvPr>
        <xdr:cNvSpPr txBox="1"/>
      </xdr:nvSpPr>
      <xdr:spPr>
        <a:xfrm>
          <a:off x="975360" y="2983230"/>
          <a:ext cx="6943725" cy="462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600" b="1">
              <a:solidFill>
                <a:srgbClr val="00B050"/>
              </a:solidFill>
            </a:rPr>
            <a:t>Resultat för U-dusch</a:t>
          </a:r>
          <a:r>
            <a:rPr lang="sv-SE" sz="1600" b="1" baseline="0">
              <a:solidFill>
                <a:srgbClr val="00B050"/>
              </a:solidFill>
            </a:rPr>
            <a:t> 90 RSK</a:t>
          </a:r>
          <a:r>
            <a:rPr lang="sv-SE" sz="1600" b="1">
              <a:solidFill>
                <a:srgbClr val="00B050"/>
              </a:solidFill>
              <a:latin typeface="+mn-lt"/>
              <a:ea typeface="+mn-ea"/>
              <a:cs typeface="+mn-cs"/>
            </a:rPr>
            <a:t>.7302893</a:t>
          </a:r>
          <a:r>
            <a:rPr lang="sv-SE" sz="1600" b="1">
              <a:solidFill>
                <a:srgbClr val="00B050"/>
              </a:solidFill>
            </a:rPr>
            <a:t>: </a:t>
          </a:r>
          <a:r>
            <a:rPr lang="sv-SE" sz="1600" b="1">
              <a:solidFill>
                <a:schemeClr val="dk1"/>
              </a:solidFill>
            </a:rPr>
            <a:t>D</a:t>
          </a:r>
          <a:r>
            <a:rPr lang="sv-SE" sz="1600" b="1"/>
            <a:t>en</a:t>
          </a:r>
          <a:r>
            <a:rPr lang="sv-SE" sz="1600" b="1" baseline="0"/>
            <a:t> mötande duschprofilen ska monteras </a:t>
          </a:r>
          <a:endParaRPr lang="sv-SE" sz="1600" b="1"/>
        </a:p>
      </xdr:txBody>
    </xdr:sp>
    <xdr:clientData/>
  </xdr:twoCellAnchor>
  <xdr:twoCellAnchor>
    <xdr:from>
      <xdr:col>14</xdr:col>
      <xdr:colOff>9525</xdr:colOff>
      <xdr:row>11</xdr:row>
      <xdr:rowOff>180976</xdr:rowOff>
    </xdr:from>
    <xdr:to>
      <xdr:col>16</xdr:col>
      <xdr:colOff>352425</xdr:colOff>
      <xdr:row>13</xdr:row>
      <xdr:rowOff>123826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7AD1D590-78F6-49AE-A3C6-782B0550B5F1}"/>
            </a:ext>
          </a:extLst>
        </xdr:cNvPr>
        <xdr:cNvSpPr txBox="1"/>
      </xdr:nvSpPr>
      <xdr:spPr>
        <a:xfrm>
          <a:off x="8677275" y="3057526"/>
          <a:ext cx="15621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 baseline="0"/>
            <a:t>mm utsida profil.</a:t>
          </a:r>
          <a:endParaRPr lang="sv-SE" sz="1400" b="1"/>
        </a:p>
      </xdr:txBody>
    </xdr:sp>
    <xdr:clientData/>
  </xdr:twoCellAnchor>
  <xdr:twoCellAnchor>
    <xdr:from>
      <xdr:col>1</xdr:col>
      <xdr:colOff>358139</xdr:colOff>
      <xdr:row>13</xdr:row>
      <xdr:rowOff>110490</xdr:rowOff>
    </xdr:from>
    <xdr:to>
      <xdr:col>12</xdr:col>
      <xdr:colOff>653414</xdr:colOff>
      <xdr:row>15</xdr:row>
      <xdr:rowOff>180975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683CF98-0026-49AA-81BB-A5A687E072AA}"/>
            </a:ext>
          </a:extLst>
        </xdr:cNvPr>
        <xdr:cNvSpPr txBox="1"/>
      </xdr:nvSpPr>
      <xdr:spPr>
        <a:xfrm>
          <a:off x="967739" y="2617470"/>
          <a:ext cx="70008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600" b="1">
              <a:solidFill>
                <a:srgbClr val="00B050"/>
              </a:solidFill>
            </a:rPr>
            <a:t>Resultat för U-dusch</a:t>
          </a:r>
          <a:r>
            <a:rPr lang="sv-SE" sz="1600" b="1" baseline="0">
              <a:solidFill>
                <a:srgbClr val="00B050"/>
              </a:solidFill>
            </a:rPr>
            <a:t> 95 RS</a:t>
          </a:r>
          <a:r>
            <a:rPr lang="sv-SE" sz="1600" b="1">
              <a:solidFill>
                <a:srgbClr val="00B050"/>
              </a:solidFill>
              <a:latin typeface="+mn-lt"/>
              <a:ea typeface="+mn-ea"/>
              <a:cs typeface="+mn-cs"/>
            </a:rPr>
            <a:t>K.7331139</a:t>
          </a:r>
          <a:r>
            <a:rPr lang="sv-SE" sz="1600" b="1">
              <a:solidFill>
                <a:srgbClr val="00B050"/>
              </a:solidFill>
            </a:rPr>
            <a:t>: </a:t>
          </a:r>
          <a:r>
            <a:rPr lang="sv-SE" sz="1600" b="1">
              <a:solidFill>
                <a:schemeClr val="dk1"/>
              </a:solidFill>
            </a:rPr>
            <a:t>D</a:t>
          </a:r>
          <a:r>
            <a:rPr lang="sv-SE" sz="1600" b="1"/>
            <a:t>en</a:t>
          </a:r>
          <a:r>
            <a:rPr lang="sv-SE" sz="1600" b="1" baseline="0"/>
            <a:t> mötande duschprofilen ska monteras </a:t>
          </a:r>
          <a:endParaRPr lang="sv-SE" sz="1600" b="1"/>
        </a:p>
      </xdr:txBody>
    </xdr:sp>
    <xdr:clientData/>
  </xdr:twoCellAnchor>
  <xdr:twoCellAnchor>
    <xdr:from>
      <xdr:col>14</xdr:col>
      <xdr:colOff>9525</xdr:colOff>
      <xdr:row>13</xdr:row>
      <xdr:rowOff>180975</xdr:rowOff>
    </xdr:from>
    <xdr:to>
      <xdr:col>16</xdr:col>
      <xdr:colOff>352425</xdr:colOff>
      <xdr:row>16</xdr:row>
      <xdr:rowOff>0</xdr:rowOff>
    </xdr:to>
    <xdr:sp macro="" textlink="">
      <xdr:nvSpPr>
        <xdr:cNvPr id="15" name="textruta 14">
          <a:extLst>
            <a:ext uri="{FF2B5EF4-FFF2-40B4-BE49-F238E27FC236}">
              <a16:creationId xmlns:a16="http://schemas.microsoft.com/office/drawing/2014/main" id="{7B218776-E150-4CD8-8AE4-580CF8610C0D}"/>
            </a:ext>
          </a:extLst>
        </xdr:cNvPr>
        <xdr:cNvSpPr txBox="1"/>
      </xdr:nvSpPr>
      <xdr:spPr>
        <a:xfrm>
          <a:off x="8677275" y="3457575"/>
          <a:ext cx="1562100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 baseline="0"/>
            <a:t>mm utsida profil.</a:t>
          </a:r>
          <a:endParaRPr lang="sv-SE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666468</xdr:colOff>
      <xdr:row>28</xdr:row>
      <xdr:rowOff>172140</xdr:rowOff>
    </xdr:from>
    <xdr:to>
      <xdr:col>12</xdr:col>
      <xdr:colOff>2290</xdr:colOff>
      <xdr:row>1048576</xdr:row>
      <xdr:rowOff>13695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5" name="Pennanteckning 34">
              <a:extLst>
                <a:ext uri="{FF2B5EF4-FFF2-40B4-BE49-F238E27FC236}">
                  <a16:creationId xmlns:a16="http://schemas.microsoft.com/office/drawing/2014/main" id="{D78BC61F-1770-437E-861B-03A254C76C3B}"/>
                </a:ext>
              </a:extLst>
            </xdr14:cNvPr>
            <xdr14:cNvContentPartPr/>
          </xdr14:nvContentPartPr>
          <xdr14:nvPr macro=""/>
          <xdr14:xfrm>
            <a:off x="13751437" y="5696640"/>
            <a:ext cx="360" cy="360"/>
          </xdr14:xfrm>
        </xdr:contentPart>
      </mc:Choice>
      <mc:Fallback xmlns="">
        <xdr:pic>
          <xdr:nvPicPr>
            <xdr:cNvPr id="115" name="Pennanteckning 114">
              <a:extLst>
                <a:ext uri="{FF2B5EF4-FFF2-40B4-BE49-F238E27FC236}">
                  <a16:creationId xmlns:a16="http://schemas.microsoft.com/office/drawing/2014/main" id="{98BD2B85-9D75-4E0B-8234-A3FDFA2387E0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13742797" y="56880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03T09:19:07.66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V36"/>
  <sheetViews>
    <sheetView tabSelected="1" zoomScaleNormal="100" workbookViewId="0">
      <selection activeCell="U34" sqref="U34"/>
    </sheetView>
  </sheetViews>
  <sheetFormatPr defaultRowHeight="15" x14ac:dyDescent="0.25"/>
  <cols>
    <col min="13" max="13" width="11.140625" customWidth="1"/>
  </cols>
  <sheetData>
    <row r="1" spans="1:4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19.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3">
        <v>500</v>
      </c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15.75" thickBo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19.5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>
        <f>Datablad!L15</f>
        <v>833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5.75" thickBo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9.5" thickBo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2">
        <f>Datablad!C15</f>
        <v>879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x14ac:dyDescent="0.25">
      <c r="B32" s="3" t="s">
        <v>0</v>
      </c>
      <c r="C32" s="3"/>
      <c r="D32" s="3"/>
      <c r="E32" s="3"/>
      <c r="F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</sheetData>
  <sheetProtection algorithmName="SHA-512" hashValue="VFFAqMORzbPiTv9ni7qvQKrnGBbz6gU7gzYdOx3vMhMuP35JUNg4NlTEyWHsF1Yk51Cd6rC5UvlHA4K3DAWqpA==" saltValue="tlnulaUy9rxQ49DyogglHQ==" spinCount="100000" sheet="1" objects="1" scenarios="1"/>
  <protectedRanges>
    <protectedRange sqref="N11" name="Område1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A13E-17A8-4821-B7AE-ED57E02C896D}">
  <sheetPr codeName="Blad2"/>
  <dimension ref="A1:M26"/>
  <sheetViews>
    <sheetView topLeftCell="A1048576" zoomScaleNormal="100" workbookViewId="0">
      <selection sqref="A1:XFD1048576"/>
    </sheetView>
  </sheetViews>
  <sheetFormatPr defaultRowHeight="15" zeroHeight="1" x14ac:dyDescent="0.25"/>
  <sheetData>
    <row r="1" spans="1:13" hidden="1" x14ac:dyDescent="0.25">
      <c r="C1" t="s">
        <v>28</v>
      </c>
    </row>
    <row r="2" spans="1:13" hidden="1" x14ac:dyDescent="0.25">
      <c r="B2" s="4"/>
      <c r="C2" s="4" t="s">
        <v>1</v>
      </c>
      <c r="K2" s="4"/>
      <c r="L2" s="4" t="s">
        <v>1</v>
      </c>
    </row>
    <row r="3" spans="1:13" hidden="1" x14ac:dyDescent="0.25">
      <c r="B3" s="5" t="s">
        <v>2</v>
      </c>
      <c r="C3" s="6">
        <f>Uträknaren!N11</f>
        <v>500</v>
      </c>
      <c r="D3" s="7" t="s">
        <v>3</v>
      </c>
      <c r="K3" s="5" t="s">
        <v>2</v>
      </c>
      <c r="L3" s="6">
        <f>Uträknaren!N11</f>
        <v>500</v>
      </c>
      <c r="M3" s="7" t="s">
        <v>3</v>
      </c>
    </row>
    <row r="4" spans="1:13" hidden="1" x14ac:dyDescent="0.25">
      <c r="B4" s="5" t="s">
        <v>4</v>
      </c>
      <c r="C4" s="6"/>
      <c r="D4" s="7" t="s">
        <v>5</v>
      </c>
      <c r="K4" s="5" t="s">
        <v>4</v>
      </c>
      <c r="L4" s="6"/>
      <c r="M4" s="7" t="s">
        <v>5</v>
      </c>
    </row>
    <row r="5" spans="1:13" hidden="1" x14ac:dyDescent="0.25">
      <c r="B5" s="5" t="s">
        <v>6</v>
      </c>
      <c r="C5" s="6">
        <v>950</v>
      </c>
      <c r="D5" s="7" t="s">
        <v>7</v>
      </c>
      <c r="K5" s="5" t="s">
        <v>6</v>
      </c>
      <c r="L5" s="6">
        <v>910</v>
      </c>
      <c r="M5" s="7" t="s">
        <v>7</v>
      </c>
    </row>
    <row r="6" spans="1:13" hidden="1" x14ac:dyDescent="0.25">
      <c r="A6" t="s">
        <v>25</v>
      </c>
      <c r="B6" s="8" t="s">
        <v>8</v>
      </c>
      <c r="C6" s="9">
        <f>C3-70</f>
        <v>430</v>
      </c>
      <c r="D6" s="8" t="s">
        <v>9</v>
      </c>
      <c r="K6" s="8" t="s">
        <v>8</v>
      </c>
      <c r="L6" s="9">
        <f>L3-70</f>
        <v>430</v>
      </c>
      <c r="M6" s="8" t="s">
        <v>9</v>
      </c>
    </row>
    <row r="7" spans="1:13" hidden="1" x14ac:dyDescent="0.25">
      <c r="A7" t="s">
        <v>27</v>
      </c>
      <c r="B7" s="8" t="s">
        <v>10</v>
      </c>
      <c r="C7" s="9">
        <f>C4-70</f>
        <v>-70</v>
      </c>
      <c r="D7" s="8" t="s">
        <v>9</v>
      </c>
      <c r="K7" s="8" t="s">
        <v>10</v>
      </c>
      <c r="L7" s="9">
        <f>L4-70</f>
        <v>-70</v>
      </c>
      <c r="M7" s="8" t="s">
        <v>9</v>
      </c>
    </row>
    <row r="8" spans="1:13" hidden="1" x14ac:dyDescent="0.25">
      <c r="A8" t="s">
        <v>26</v>
      </c>
      <c r="B8" s="8" t="s">
        <v>11</v>
      </c>
      <c r="C8" s="9">
        <f>C5-34</f>
        <v>916</v>
      </c>
      <c r="D8" s="8" t="s">
        <v>12</v>
      </c>
      <c r="K8" s="8" t="s">
        <v>11</v>
      </c>
      <c r="L8" s="9">
        <f>L5-34</f>
        <v>876</v>
      </c>
      <c r="M8" s="8" t="s">
        <v>12</v>
      </c>
    </row>
    <row r="9" spans="1:13" hidden="1" x14ac:dyDescent="0.25">
      <c r="B9" s="8" t="s">
        <v>13</v>
      </c>
      <c r="C9" s="9">
        <f>SQRT((C8*C8)-(C6*C6))</f>
        <v>808.79910979179499</v>
      </c>
      <c r="D9" s="8" t="s">
        <v>14</v>
      </c>
      <c r="F9" t="s">
        <v>24</v>
      </c>
      <c r="G9" t="s">
        <v>25</v>
      </c>
      <c r="H9">
        <v>0</v>
      </c>
      <c r="I9" t="s">
        <v>26</v>
      </c>
      <c r="K9" s="8" t="s">
        <v>13</v>
      </c>
      <c r="L9" s="9">
        <f>SQRT((L8*L8)-(L6*L6))</f>
        <v>763.20115303896125</v>
      </c>
      <c r="M9" s="8" t="s">
        <v>14</v>
      </c>
    </row>
    <row r="10" spans="1:13" hidden="1" x14ac:dyDescent="0.25">
      <c r="B10" s="8" t="s">
        <v>15</v>
      </c>
      <c r="C10" s="9">
        <f>SQRT((C8*C8)-(C7*C7))</f>
        <v>913.32141111440058</v>
      </c>
      <c r="D10" s="8" t="s">
        <v>14</v>
      </c>
      <c r="F10" t="s">
        <v>24</v>
      </c>
      <c r="G10">
        <v>0</v>
      </c>
      <c r="H10" t="s">
        <v>27</v>
      </c>
      <c r="I10" t="s">
        <v>26</v>
      </c>
      <c r="K10" s="8" t="s">
        <v>15</v>
      </c>
      <c r="L10" s="9">
        <f>SQRT((L8*L8)-(L7*L7))</f>
        <v>873.19871736048719</v>
      </c>
      <c r="M10" s="8" t="s">
        <v>14</v>
      </c>
    </row>
    <row r="11" spans="1:13" hidden="1" x14ac:dyDescent="0.25">
      <c r="B11" s="8" t="s">
        <v>16</v>
      </c>
      <c r="C11" s="9">
        <f>SQRT((C6*C6)+(C7*C7))</f>
        <v>435.66041821583929</v>
      </c>
      <c r="D11" s="8" t="s">
        <v>14</v>
      </c>
      <c r="F11" t="s">
        <v>24</v>
      </c>
      <c r="G11" t="s">
        <v>25</v>
      </c>
      <c r="H11" t="s">
        <v>27</v>
      </c>
      <c r="I11">
        <v>0</v>
      </c>
      <c r="K11" s="8" t="s">
        <v>16</v>
      </c>
      <c r="L11" s="9">
        <f>SQRT((L6*L6)+(L7*L7))</f>
        <v>435.66041821583929</v>
      </c>
      <c r="M11" s="8" t="s">
        <v>14</v>
      </c>
    </row>
    <row r="12" spans="1:13" hidden="1" x14ac:dyDescent="0.25">
      <c r="B12" s="8" t="s">
        <v>17</v>
      </c>
      <c r="C12" s="9">
        <f>C9+70</f>
        <v>878.79910979179499</v>
      </c>
      <c r="D12" s="8" t="s">
        <v>18</v>
      </c>
      <c r="K12" s="8" t="s">
        <v>17</v>
      </c>
      <c r="L12" s="9">
        <f>L9+70</f>
        <v>833.20115303896125</v>
      </c>
      <c r="M12" s="8" t="s">
        <v>18</v>
      </c>
    </row>
    <row r="13" spans="1:13" hidden="1" x14ac:dyDescent="0.25">
      <c r="B13" s="8" t="s">
        <v>19</v>
      </c>
      <c r="C13" s="9">
        <f>C10+70</f>
        <v>983.32141111440058</v>
      </c>
      <c r="D13" s="8" t="s">
        <v>18</v>
      </c>
      <c r="K13" s="8" t="s">
        <v>19</v>
      </c>
      <c r="L13" s="9">
        <f>L10+70</f>
        <v>943.19871736048719</v>
      </c>
      <c r="M13" s="8" t="s">
        <v>18</v>
      </c>
    </row>
    <row r="14" spans="1:13" hidden="1" x14ac:dyDescent="0.25">
      <c r="B14" s="8" t="s">
        <v>20</v>
      </c>
      <c r="C14" s="9">
        <f>C11+34</f>
        <v>469.66041821583929</v>
      </c>
      <c r="D14" s="8" t="s">
        <v>21</v>
      </c>
      <c r="K14" s="8" t="s">
        <v>20</v>
      </c>
      <c r="L14" s="9">
        <f>L11+34</f>
        <v>469.66041821583929</v>
      </c>
      <c r="M14" s="8" t="s">
        <v>21</v>
      </c>
    </row>
    <row r="15" spans="1:13" hidden="1" x14ac:dyDescent="0.25">
      <c r="B15" s="10" t="s">
        <v>4</v>
      </c>
      <c r="C15" s="11">
        <f>ROUND(C12,0)</f>
        <v>879</v>
      </c>
      <c r="D15" s="7"/>
      <c r="K15" s="10" t="s">
        <v>4</v>
      </c>
      <c r="L15" s="11">
        <f>ROUND(L12,0)</f>
        <v>833</v>
      </c>
      <c r="M15" s="7"/>
    </row>
    <row r="16" spans="1:13" hidden="1" x14ac:dyDescent="0.25">
      <c r="B16" s="10" t="s">
        <v>2</v>
      </c>
      <c r="C16" s="11">
        <f>ROUND(C13,0)</f>
        <v>983</v>
      </c>
      <c r="D16" s="7" t="s">
        <v>22</v>
      </c>
      <c r="K16" s="10" t="s">
        <v>2</v>
      </c>
      <c r="L16" s="11">
        <f>ROUND(L13,0)</f>
        <v>943</v>
      </c>
      <c r="M16" s="7" t="s">
        <v>22</v>
      </c>
    </row>
    <row r="17" spans="2:13" hidden="1" x14ac:dyDescent="0.25">
      <c r="B17" s="10" t="s">
        <v>6</v>
      </c>
      <c r="C17" s="11">
        <f>ROUND(C14,0)</f>
        <v>470</v>
      </c>
      <c r="D17" s="7" t="s">
        <v>23</v>
      </c>
      <c r="K17" s="10" t="s">
        <v>6</v>
      </c>
      <c r="L17" s="11">
        <f>ROUND(L14,0)</f>
        <v>470</v>
      </c>
      <c r="M17" s="7" t="s">
        <v>23</v>
      </c>
    </row>
    <row r="20" spans="2:13" hidden="1" x14ac:dyDescent="0.25">
      <c r="H20" s="4"/>
    </row>
    <row r="21" spans="2:13" hidden="1" x14ac:dyDescent="0.25">
      <c r="I21" s="4"/>
    </row>
    <row r="22" spans="2:13" hidden="1" x14ac:dyDescent="0.25">
      <c r="I22" s="4"/>
      <c r="J22" s="4"/>
      <c r="L22" s="4"/>
    </row>
    <row r="23" spans="2:13" hidden="1" x14ac:dyDescent="0.25">
      <c r="D23" s="4"/>
      <c r="I23" s="4"/>
    </row>
    <row r="24" spans="2:13" hidden="1" x14ac:dyDescent="0.25">
      <c r="I24" s="4"/>
    </row>
    <row r="26" spans="2:13" hidden="1" x14ac:dyDescent="0.25">
      <c r="H26" s="4"/>
    </row>
  </sheetData>
  <sheetProtection algorithmName="SHA-512" hashValue="DsBFL9Mrg76tQptcLK9FUhuRzFgMoiTaL6+2B2jRtCLExCTwPgTlwAadEYu1WBjIChnvmAbPqxHxPS7wigpB4w==" saltValue="CfQZu5OUP18TYEShxgFrxg==" spinCount="100000" sheet="1" objects="1" scenarios="1" formatCells="0" formatColumns="0" formatRows="0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2d965-6f0c-44cb-a54e-362ba23dba1a" xsi:nil="true"/>
    <lcf76f155ced4ddcb4097134ff3c332f xmlns="50f9c928-0dc0-4a20-8d25-07cba1ad58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35D56CB884614AAB6DEA43E79300C9" ma:contentTypeVersion="12" ma:contentTypeDescription="Create a new document." ma:contentTypeScope="" ma:versionID="bf3f40ee39ede8cbf158f9746d040e1e">
  <xsd:schema xmlns:xsd="http://www.w3.org/2001/XMLSchema" xmlns:xs="http://www.w3.org/2001/XMLSchema" xmlns:p="http://schemas.microsoft.com/office/2006/metadata/properties" xmlns:ns2="50f9c928-0dc0-4a20-8d25-07cba1ad5858" xmlns:ns3="75e2d965-6f0c-44cb-a54e-362ba23dba1a" targetNamespace="http://schemas.microsoft.com/office/2006/metadata/properties" ma:root="true" ma:fieldsID="6e7f20bae58865efb2f6bfffe48875d9" ns2:_="" ns3:_="">
    <xsd:import namespace="50f9c928-0dc0-4a20-8d25-07cba1ad5858"/>
    <xsd:import namespace="75e2d965-6f0c-44cb-a54e-362ba23db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9c928-0dc0-4a20-8d25-07cba1ad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a8e937e-a000-4b8d-b995-2f10e0fc07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2d965-6f0c-44cb-a54e-362ba23dba1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fa3b2e7-3a50-4c61-a8ca-7c81b0e124b1}" ma:internalName="TaxCatchAll" ma:showField="CatchAllData" ma:web="75e2d965-6f0c-44cb-a54e-362ba23db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7AA3DB-9253-442C-8E8A-2D7FF6ACDCAD}">
  <ds:schemaRefs>
    <ds:schemaRef ds:uri="http://schemas.microsoft.com/office/2006/metadata/properties"/>
    <ds:schemaRef ds:uri="http://schemas.microsoft.com/office/infopath/2007/PartnerControls"/>
    <ds:schemaRef ds:uri="75e2d965-6f0c-44cb-a54e-362ba23dba1a"/>
    <ds:schemaRef ds:uri="50f9c928-0dc0-4a20-8d25-07cba1ad5858"/>
  </ds:schemaRefs>
</ds:datastoreItem>
</file>

<file path=customXml/itemProps2.xml><?xml version="1.0" encoding="utf-8"?>
<ds:datastoreItem xmlns:ds="http://schemas.openxmlformats.org/officeDocument/2006/customXml" ds:itemID="{BECF6B10-0053-4C73-A009-4806727A9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628E4F-146D-453F-B955-678BAE079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f9c928-0dc0-4a20-8d25-07cba1ad5858"/>
    <ds:schemaRef ds:uri="75e2d965-6f0c-44cb-a54e-362ba23db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d06422-c515-4a4e-a1f2-e6a0c0200eae}" enabled="1" method="Standard" siteId="{e339bd4b-2e3b-4035-a452-2112d502f2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Uträknaren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Lindell, Erick - Dahl Sverige</dc:creator>
  <cp:lastModifiedBy>Lindell, Erick - Dahl Sverige</cp:lastModifiedBy>
  <dcterms:created xsi:type="dcterms:W3CDTF">2015-06-05T18:17:20Z</dcterms:created>
  <dcterms:modified xsi:type="dcterms:W3CDTF">2026-03-20T15:38:20Z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0x010100E635D56CB884614AAB6DEA43E79300C9</vt:lpwstr>
  </property>
  <property fmtid="{D5CDD505-2E9C-101B-9397-08002B2CF9AE}" pid="3" name="Order">
    <vt:r8>1228200</vt:r8>
  </property>
  <property fmtid="{D5CDD505-2E9C-101B-9397-08002B2CF9AE}" pid="4" name="MediaServiceImageTags">
    <vt:lpwstr/>
  </property>
</Properties>
</file>